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991C9B4-2415-4C73-B7F6-EDC39D3F618B}" xr6:coauthVersionLast="47" xr6:coauthVersionMax="47" xr10:uidLastSave="{00000000-0000-0000-0000-000000000000}"/>
  <bookViews>
    <workbookView xWindow="-118" yWindow="-118" windowWidth="25370" windowHeight="13759" tabRatio="802" xr2:uid="{00000000-000D-0000-FFFF-FFFF00000000}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60" l="1"/>
  <c r="I24" i="60" s="1"/>
  <c r="J23" i="60"/>
  <c r="J24" i="60" s="1"/>
  <c r="K23" i="60"/>
  <c r="L23" i="60"/>
  <c r="M23" i="60"/>
  <c r="M24" i="60" s="1"/>
  <c r="N23" i="60"/>
  <c r="N24" i="60" s="1"/>
  <c r="O23" i="60"/>
  <c r="P23" i="60"/>
  <c r="Q23" i="60"/>
  <c r="Q24" i="60" s="1"/>
  <c r="H23" i="60"/>
  <c r="K24" i="60"/>
  <c r="L24" i="60"/>
  <c r="O24" i="60"/>
  <c r="P24" i="60"/>
  <c r="H24" i="60"/>
  <c r="H27" i="60" s="1"/>
  <c r="H28" i="60" l="1"/>
  <c r="E23" i="60"/>
  <c r="F23" i="60"/>
  <c r="U23" i="60" l="1"/>
  <c r="U24" i="60" l="1"/>
  <c r="V23" i="60" l="1"/>
  <c r="V24" i="60" s="1"/>
  <c r="T23" i="60"/>
  <c r="T24" i="60" s="1"/>
  <c r="D23" i="60" l="1"/>
  <c r="D24" i="60" s="1"/>
  <c r="F24" i="60" l="1"/>
  <c r="H32" i="60" s="1"/>
  <c r="G23" i="60"/>
  <c r="G24" i="60" s="1"/>
  <c r="E24" i="60" l="1"/>
  <c r="H31" i="60" s="1"/>
  <c r="H33" i="60" s="1"/>
  <c r="S23" i="60"/>
  <c r="R23" i="60"/>
  <c r="D33" i="60"/>
  <c r="S24" i="60" l="1"/>
  <c r="R24" i="60"/>
  <c r="H30" i="60"/>
</calcChain>
</file>

<file path=xl/sharedStrings.xml><?xml version="1.0" encoding="utf-8"?>
<sst xmlns="http://schemas.openxmlformats.org/spreadsheetml/2006/main" count="64" uniqueCount="58">
  <si>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</si>
  <si>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</si>
  <si>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</si>
  <si>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</si>
  <si>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</si>
  <si>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</si>
  <si>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</si>
  <si>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</si>
  <si>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</si>
  <si>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</si>
  <si>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</si>
  <si>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</si>
  <si>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</si>
  <si>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</si>
  <si>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</si>
  <si>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</si>
  <si>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</si>
  <si>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</si>
  <si>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</si>
  <si>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</si>
  <si>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</si>
  <si>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</si>
  <si>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</si>
  <si>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</si>
  <si>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</si>
  <si>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</si>
  <si>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</si>
  <si>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</si>
  <si>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</si>
  <si>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</si>
  <si>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</si>
  <si>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</si>
  <si>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</si>
  <si>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</si>
  <si>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</si>
  <si>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</si>
  <si>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</si>
  <si>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</si>
  <si>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</si>
  <si>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</si>
  <si>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 xml:space="preserve"> </t>
  </si>
  <si>
    <t>в т.ч.:</t>
  </si>
  <si>
    <t>Временные здания и сооружения (___%)</t>
  </si>
  <si>
    <t>Зимнее удорожание (___%)</t>
  </si>
  <si>
    <t>Непр. Работы и затраты (___%)</t>
  </si>
  <si>
    <t>Инженер по ПСР  ОППР</t>
  </si>
  <si>
    <t>Заместитель директора филиала</t>
  </si>
  <si>
    <t>Технический директор  ТЭЦ-9</t>
  </si>
  <si>
    <t xml:space="preserve"> ______________Е.Н. Миронов</t>
  </si>
  <si>
    <t>действующий на основании доверенности №477  от 15.11.2023</t>
  </si>
  <si>
    <t>В.Г. Обухаева</t>
  </si>
  <si>
    <t>Источник сметных цен</t>
  </si>
  <si>
    <t>Уровень цен (квартал, год)</t>
  </si>
  <si>
    <t>2024г.</t>
  </si>
  <si>
    <t>"Базовые цены на работы по ремонту  энергетического оборудования, адекватные условиям функционирования конкурентного рынка услуг по ремонту и техническому перевооружению" (БЦ)</t>
  </si>
  <si>
    <t>Основание: Ведомость объемов работ № 1 утвержденные заместителем директора филиала- техническим директором ТЭЦ-9 Мироновым Е.Н</t>
  </si>
  <si>
    <t>по объекту (работ/услуг): Выполнение подготовительных работ по зачистке металла для проведения контроля металла и технического диагностирования оборудования мазутохозяйства КЦ на филиале ТЭЦ-9 в г.Ангарске</t>
  </si>
  <si>
    <t>Выполнение подготовительных работ по зачистке металла для проведения контроля металла и технического диагностирования оборудования мазутохозяйства КЦ на филиале ТЭЦ-9 в г.Ангарске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</si>
</sst>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165" fontId="11" fillId="0" borderId="0"/>
    <xf numFmtId="0" fontId="14" fillId="0" borderId="0"/>
    <xf numFmtId="0" fontId="15" fillId="0" borderId="0"/>
    <xf numFmtId="0" fontId="12" fillId="0" borderId="0"/>
    <xf numFmtId="164" fontId="17" fillId="0" borderId="0" applyFont="0" applyFill="0" applyBorder="0" applyAlignment="0" applyProtection="0"/>
    <xf numFmtId="0" fontId="3" fillId="0" borderId="0"/>
    <xf numFmtId="0" fontId="17" fillId="0" borderId="0"/>
    <xf numFmtId="0" fontId="2" fillId="0" borderId="0"/>
    <xf numFmtId="164" fontId="17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</cellStyleXfs>
  <cellXfs count="111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8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8" fillId="0" borderId="1" xfId="45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1" fillId="0" borderId="0" xfId="0" applyFont="1" applyFill="1" applyAlignment="1">
      <alignment horizontal="left" wrapText="1"/>
    </xf>
    <xf numFmtId="3" fontId="29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3" fontId="29" fillId="0" borderId="0" xfId="0" applyNumberFormat="1" applyFont="1" applyBorder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19" fillId="2" borderId="1" xfId="45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/>
    </xf>
    <xf numFmtId="0" fontId="24" fillId="2" borderId="0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left" vertical="top"/>
    </xf>
    <xf numFmtId="49" fontId="27" fillId="2" borderId="0" xfId="0" applyNumberFormat="1" applyFont="1" applyFill="1" applyAlignment="1">
      <alignment horizontal="left" vertical="top"/>
    </xf>
    <xf numFmtId="0" fontId="27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 wrapText="1"/>
    </xf>
    <xf numFmtId="0" fontId="28" fillId="2" borderId="0" xfId="0" applyFont="1" applyFill="1" applyAlignment="1">
      <alignment horizontal="right"/>
    </xf>
    <xf numFmtId="0" fontId="21" fillId="2" borderId="0" xfId="0" applyFont="1" applyFill="1" applyAlignment="1">
      <alignment horizontal="center"/>
    </xf>
    <xf numFmtId="0" fontId="33" fillId="2" borderId="0" xfId="0" applyFont="1" applyFill="1" applyAlignment="1">
      <alignment horizontal="right"/>
    </xf>
    <xf numFmtId="0" fontId="22" fillId="0" borderId="0" xfId="0" applyFont="1" applyAlignment="1">
      <alignment vertical="top" wrapText="1"/>
    </xf>
    <xf numFmtId="0" fontId="28" fillId="2" borderId="0" xfId="0" applyFont="1" applyFill="1" applyAlignment="1">
      <alignment wrapText="1"/>
    </xf>
    <xf numFmtId="0" fontId="32" fillId="2" borderId="0" xfId="0" applyFont="1" applyFill="1" applyAlignment="1">
      <alignment wrapText="1"/>
    </xf>
    <xf numFmtId="0" fontId="28" fillId="2" borderId="0" xfId="0" applyFont="1" applyFill="1" applyAlignment="1"/>
    <xf numFmtId="2" fontId="21" fillId="0" borderId="0" xfId="43" applyNumberFormat="1" applyFont="1" applyAlignment="1">
      <alignment horizontal="right"/>
    </xf>
    <xf numFmtId="2" fontId="28" fillId="0" borderId="0" xfId="0" applyNumberFormat="1" applyFont="1" applyAlignment="1">
      <alignment horizontal="right"/>
    </xf>
    <xf numFmtId="2" fontId="8" fillId="0" borderId="0" xfId="43" applyNumberFormat="1" applyFont="1" applyAlignment="1">
      <alignment horizontal="right"/>
    </xf>
    <xf numFmtId="2" fontId="28" fillId="0" borderId="0" xfId="43" applyNumberFormat="1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24" fillId="2" borderId="0" xfId="0" applyFont="1" applyFill="1" applyAlignment="1">
      <alignment horizontal="left" vertical="center"/>
    </xf>
    <xf numFmtId="0" fontId="35" fillId="2" borderId="0" xfId="0" applyFont="1" applyFill="1" applyAlignment="1">
      <alignment horizontal="left" vertical="center"/>
    </xf>
    <xf numFmtId="0" fontId="35" fillId="2" borderId="0" xfId="0" applyFont="1" applyFill="1" applyAlignment="1">
      <alignment horizontal="center" vertical="center"/>
    </xf>
    <xf numFmtId="10" fontId="35" fillId="2" borderId="0" xfId="0" applyNumberFormat="1" applyFont="1" applyFill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29" fillId="0" borderId="2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V71"/>
  <sheetViews>
    <sheetView tabSelected="1" view="pageBreakPreview" topLeftCell="A13" zoomScaleNormal="75" zoomScaleSheetLayoutView="100" zoomScalePageLayoutView="70" workbookViewId="0">
      <selection activeCell="H18" sqref="H18"/>
    </sheetView>
  </sheetViews>
  <sheetFormatPr defaultColWidth="9.109375" defaultRowHeight="14.4" outlineLevelCol="1"/>
  <cols>
    <col min="1" max="1" width="4.33203125" style="3" customWidth="1"/>
    <col min="2" max="2" width="40.6640625" style="3" customWidth="1"/>
    <col min="3" max="3" width="10.6640625" style="3" customWidth="1"/>
    <col min="4" max="4" width="11.88671875" style="3" hidden="1" customWidth="1" outlineLevel="1"/>
    <col min="5" max="5" width="10.88671875" style="3" hidden="1" customWidth="1" outlineLevel="1"/>
    <col min="6" max="6" width="10" style="5" hidden="1" customWidth="1" outlineLevel="1"/>
    <col min="7" max="7" width="11.33203125" style="3" hidden="1" customWidth="1" outlineLevel="1"/>
    <col min="8" max="8" width="15.88671875" style="3" customWidth="1" collapsed="1"/>
    <col min="9" max="11" width="11.33203125" style="3" customWidth="1" outlineLevel="1"/>
    <col min="12" max="12" width="11.88671875" style="3" customWidth="1"/>
    <col min="13" max="13" width="14.88671875" style="3" customWidth="1"/>
    <col min="14" max="16" width="11.6640625" style="3" customWidth="1" outlineLevel="1"/>
    <col min="17" max="17" width="11.6640625" style="3" customWidth="1"/>
    <col min="18" max="18" width="11.33203125" style="3" hidden="1" customWidth="1"/>
    <col min="19" max="19" width="12.6640625" style="3" hidden="1" customWidth="1"/>
    <col min="20" max="20" width="12" style="3" hidden="1" customWidth="1"/>
    <col min="21" max="22" width="0" style="3" hidden="1" customWidth="1"/>
    <col min="23" max="16384" width="9.109375" style="3"/>
  </cols>
  <sheetData>
    <row r="1" spans="1:22" s="4" customFormat="1" ht="17.7">
      <c r="A1" s="31"/>
      <c r="B1" s="32"/>
      <c r="C1" s="33"/>
      <c r="F1" s="34"/>
      <c r="M1" s="46"/>
      <c r="N1" s="47"/>
      <c r="O1" s="75"/>
      <c r="P1" s="75"/>
      <c r="Q1" s="79" t="s">
        <v>22</v>
      </c>
    </row>
    <row r="2" spans="1:22" s="4" customFormat="1" ht="17.7">
      <c r="A2" s="66"/>
      <c r="B2" s="67"/>
      <c r="C2" s="68"/>
      <c r="D2" s="69"/>
      <c r="E2" s="69"/>
      <c r="F2" s="70"/>
      <c r="G2" s="69"/>
      <c r="H2" s="69"/>
      <c r="I2" s="69"/>
      <c r="J2" s="69"/>
      <c r="K2" s="69"/>
      <c r="L2" s="69"/>
      <c r="M2" s="76"/>
      <c r="N2" s="76"/>
      <c r="O2" s="76"/>
      <c r="P2" s="76"/>
      <c r="Q2" s="82" t="s">
        <v>46</v>
      </c>
      <c r="R2" s="69"/>
      <c r="S2" s="69"/>
      <c r="T2" s="69"/>
      <c r="U2" s="69"/>
    </row>
    <row r="3" spans="1:22" s="4" customFormat="1" ht="17.7">
      <c r="A3" s="66"/>
      <c r="B3" s="67"/>
      <c r="C3" s="68"/>
      <c r="D3" s="69"/>
      <c r="E3" s="69"/>
      <c r="F3" s="71"/>
      <c r="G3" s="71"/>
      <c r="H3" s="69"/>
      <c r="I3" s="69"/>
      <c r="J3" s="69"/>
      <c r="K3" s="69"/>
      <c r="L3" s="69"/>
      <c r="M3" s="72"/>
      <c r="N3" s="77"/>
      <c r="O3" s="77"/>
      <c r="P3" s="77"/>
      <c r="Q3" s="80" t="s">
        <v>47</v>
      </c>
      <c r="R3" s="69"/>
      <c r="S3" s="69"/>
      <c r="T3" s="69"/>
      <c r="U3" s="69"/>
    </row>
    <row r="4" spans="1:22" s="4" customFormat="1" ht="30.6" customHeight="1">
      <c r="A4" s="66"/>
      <c r="B4" s="67"/>
      <c r="C4" s="68"/>
      <c r="D4" s="69"/>
      <c r="E4" s="69"/>
      <c r="F4" s="71"/>
      <c r="G4" s="71"/>
      <c r="H4" s="69"/>
      <c r="I4" s="69"/>
      <c r="J4" s="69"/>
      <c r="K4" s="69"/>
      <c r="L4" s="69"/>
      <c r="M4" s="72"/>
      <c r="N4" s="78"/>
      <c r="O4" s="78"/>
      <c r="P4" s="78"/>
      <c r="Q4" s="82" t="s">
        <v>48</v>
      </c>
      <c r="R4" s="69"/>
      <c r="S4" s="69"/>
      <c r="T4" s="69"/>
      <c r="U4" s="69"/>
    </row>
    <row r="5" spans="1:22" s="4" customFormat="1" ht="17.7">
      <c r="A5" s="66"/>
      <c r="B5" s="67"/>
      <c r="C5" s="68"/>
      <c r="D5" s="69"/>
      <c r="E5" s="69"/>
      <c r="F5" s="71"/>
      <c r="G5" s="71"/>
      <c r="H5" s="69"/>
      <c r="I5" s="69"/>
      <c r="J5" s="69"/>
      <c r="K5" s="69"/>
      <c r="L5" s="69"/>
      <c r="M5" s="73"/>
      <c r="N5" s="74"/>
      <c r="O5" s="74"/>
      <c r="P5" s="74"/>
      <c r="Q5" s="81" t="s">
        <v>49</v>
      </c>
      <c r="R5" s="69"/>
      <c r="S5" s="69"/>
      <c r="T5" s="69"/>
      <c r="U5" s="69"/>
    </row>
    <row r="6" spans="1:22" s="4" customFormat="1" ht="21.8" customHeight="1">
      <c r="A6" s="66"/>
      <c r="B6" s="67"/>
      <c r="C6" s="68"/>
      <c r="D6" s="69"/>
      <c r="E6" s="69"/>
      <c r="F6" s="71"/>
      <c r="G6" s="71"/>
      <c r="H6" s="69"/>
      <c r="I6" s="69"/>
      <c r="J6" s="69"/>
      <c r="K6" s="69"/>
      <c r="L6" s="69"/>
      <c r="M6" s="73"/>
      <c r="N6" s="74"/>
      <c r="O6" s="74"/>
      <c r="P6" s="74"/>
      <c r="Q6" s="74"/>
      <c r="R6" s="69"/>
      <c r="S6" s="69"/>
      <c r="T6" s="69"/>
      <c r="U6" s="69"/>
    </row>
    <row r="7" spans="1:22" s="24" customFormat="1" ht="32.9" customHeight="1">
      <c r="A7" s="106" t="s">
        <v>39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</row>
    <row r="8" spans="1:22" s="24" customFormat="1" ht="54.65" customHeight="1">
      <c r="A8" s="106" t="s">
        <v>56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53"/>
    </row>
    <row r="9" spans="1:22" s="54" customFormat="1" ht="24.4" customHeight="1">
      <c r="A9" s="107" t="s">
        <v>55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</row>
    <row r="10" spans="1:22" s="55" customFormat="1" ht="22.6" customHeight="1">
      <c r="A10" s="62" t="s">
        <v>3</v>
      </c>
      <c r="B10" s="63"/>
      <c r="C10" s="63"/>
      <c r="D10" s="63"/>
      <c r="F10" s="64"/>
      <c r="I10" s="65"/>
      <c r="J10" s="65"/>
    </row>
    <row r="11" spans="1:22" s="55" customFormat="1" ht="22.6" customHeight="1">
      <c r="A11" s="108" t="s">
        <v>51</v>
      </c>
      <c r="B11" s="108"/>
      <c r="C11" s="108" t="s">
        <v>54</v>
      </c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</row>
    <row r="12" spans="1:22" s="55" customFormat="1" ht="22.6" customHeight="1">
      <c r="A12" s="108" t="s">
        <v>52</v>
      </c>
      <c r="B12" s="108"/>
      <c r="C12" s="109" t="s">
        <v>53</v>
      </c>
      <c r="D12" s="109"/>
      <c r="E12" s="84"/>
      <c r="F12" s="85"/>
      <c r="G12" s="84"/>
      <c r="H12" s="84"/>
      <c r="I12" s="86"/>
      <c r="J12" s="86"/>
      <c r="K12" s="86"/>
      <c r="L12" s="86"/>
      <c r="M12" s="86"/>
      <c r="N12" s="86"/>
      <c r="O12" s="86"/>
      <c r="P12" s="86"/>
      <c r="Q12" s="86"/>
    </row>
    <row r="13" spans="1:22" s="55" customFormat="1" ht="27" customHeight="1">
      <c r="A13" s="108"/>
      <c r="B13" s="108"/>
      <c r="C13" s="87"/>
      <c r="I13" s="87"/>
      <c r="J13" s="87"/>
      <c r="M13" s="88"/>
      <c r="N13" s="89"/>
      <c r="O13" s="89"/>
      <c r="P13" s="90"/>
    </row>
    <row r="14" spans="1:22" ht="27" customHeight="1">
      <c r="A14" s="96" t="s">
        <v>23</v>
      </c>
      <c r="B14" s="96" t="s">
        <v>0</v>
      </c>
      <c r="C14" s="96" t="s">
        <v>1</v>
      </c>
      <c r="D14" s="96" t="s">
        <v>18</v>
      </c>
      <c r="E14" s="96"/>
      <c r="F14" s="96"/>
      <c r="G14" s="96"/>
      <c r="H14" s="96" t="s">
        <v>28</v>
      </c>
      <c r="I14" s="96"/>
      <c r="J14" s="96"/>
      <c r="K14" s="96"/>
      <c r="L14" s="96"/>
      <c r="M14" s="96"/>
      <c r="N14" s="96"/>
      <c r="O14" s="96"/>
      <c r="P14" s="96"/>
      <c r="Q14" s="96"/>
      <c r="R14" s="96" t="s">
        <v>24</v>
      </c>
      <c r="S14" s="96"/>
      <c r="T14" s="96"/>
      <c r="U14" s="96"/>
      <c r="V14" s="96"/>
    </row>
    <row r="15" spans="1:22" ht="20.3" customHeight="1">
      <c r="A15" s="96"/>
      <c r="B15" s="96"/>
      <c r="C15" s="96"/>
      <c r="D15" s="96" t="s">
        <v>8</v>
      </c>
      <c r="E15" s="96" t="s">
        <v>15</v>
      </c>
      <c r="F15" s="96"/>
      <c r="G15" s="96"/>
      <c r="H15" s="97" t="s">
        <v>35</v>
      </c>
      <c r="I15" s="96" t="s">
        <v>34</v>
      </c>
      <c r="J15" s="96"/>
      <c r="K15" s="96"/>
      <c r="L15" s="96"/>
      <c r="M15" s="96"/>
      <c r="N15" s="96"/>
      <c r="O15" s="96"/>
      <c r="P15" s="96"/>
      <c r="Q15" s="96"/>
      <c r="R15" s="97" t="s">
        <v>8</v>
      </c>
      <c r="S15" s="96" t="s">
        <v>15</v>
      </c>
      <c r="T15" s="96"/>
      <c r="U15" s="96"/>
      <c r="V15" s="96"/>
    </row>
    <row r="16" spans="1:22" ht="46.5" customHeight="1">
      <c r="A16" s="96"/>
      <c r="B16" s="96"/>
      <c r="C16" s="96"/>
      <c r="D16" s="96"/>
      <c r="E16" s="42" t="s">
        <v>5</v>
      </c>
      <c r="F16" s="42" t="s">
        <v>9</v>
      </c>
      <c r="G16" s="42" t="s">
        <v>20</v>
      </c>
      <c r="H16" s="97"/>
      <c r="I16" s="40" t="s">
        <v>32</v>
      </c>
      <c r="J16" s="40" t="s">
        <v>4</v>
      </c>
      <c r="K16" s="40" t="s">
        <v>33</v>
      </c>
      <c r="L16" s="40" t="s">
        <v>19</v>
      </c>
      <c r="M16" s="41" t="s">
        <v>14</v>
      </c>
      <c r="N16" s="40" t="s">
        <v>6</v>
      </c>
      <c r="O16" s="40" t="s">
        <v>7</v>
      </c>
      <c r="P16" s="40" t="s">
        <v>30</v>
      </c>
      <c r="Q16" s="56" t="s">
        <v>31</v>
      </c>
      <c r="R16" s="97"/>
      <c r="S16" s="42" t="s">
        <v>25</v>
      </c>
      <c r="T16" s="42" t="s">
        <v>19</v>
      </c>
      <c r="U16" s="42" t="s">
        <v>14</v>
      </c>
      <c r="V16" s="57" t="s">
        <v>13</v>
      </c>
    </row>
    <row r="17" spans="1:22" ht="15.9" customHeight="1">
      <c r="A17" s="42">
        <v>1</v>
      </c>
      <c r="B17" s="42">
        <v>2</v>
      </c>
      <c r="C17" s="42">
        <v>3</v>
      </c>
      <c r="D17" s="42">
        <v>4</v>
      </c>
      <c r="E17" s="42">
        <v>5</v>
      </c>
      <c r="F17" s="42">
        <v>6</v>
      </c>
      <c r="G17" s="42">
        <v>7</v>
      </c>
      <c r="H17" s="42">
        <v>4</v>
      </c>
      <c r="I17" s="42">
        <v>5</v>
      </c>
      <c r="J17" s="42">
        <v>6</v>
      </c>
      <c r="K17" s="42">
        <v>7</v>
      </c>
      <c r="L17" s="42">
        <v>8</v>
      </c>
      <c r="M17" s="42">
        <v>9</v>
      </c>
      <c r="N17" s="42">
        <v>10</v>
      </c>
      <c r="O17" s="42">
        <v>11</v>
      </c>
      <c r="P17" s="42">
        <v>12</v>
      </c>
      <c r="Q17" s="42">
        <v>13</v>
      </c>
      <c r="R17" s="42">
        <v>12</v>
      </c>
      <c r="S17" s="42">
        <v>13</v>
      </c>
      <c r="T17" s="42">
        <v>14</v>
      </c>
      <c r="U17" s="42">
        <v>15</v>
      </c>
      <c r="V17" s="42">
        <v>16</v>
      </c>
    </row>
    <row r="18" spans="1:22" ht="73.349999999999994" customHeight="1">
      <c r="A18" s="83">
        <v>1</v>
      </c>
      <c r="B18" s="91" t="s">
        <v>57</v>
      </c>
      <c r="C18" s="83">
        <v>1</v>
      </c>
      <c r="D18" s="83"/>
      <c r="E18" s="83"/>
      <c r="F18" s="83"/>
      <c r="G18" s="83"/>
      <c r="H18" s="60">
        <v>310548</v>
      </c>
      <c r="I18" s="83"/>
      <c r="J18" s="83"/>
      <c r="K18" s="83"/>
      <c r="L18" s="43"/>
      <c r="M18" s="83"/>
      <c r="N18" s="83"/>
      <c r="O18" s="83"/>
      <c r="P18" s="92">
        <v>507.19</v>
      </c>
      <c r="Q18" s="83"/>
      <c r="R18" s="83"/>
      <c r="S18" s="83"/>
      <c r="T18" s="83"/>
      <c r="U18" s="83"/>
      <c r="V18" s="83"/>
    </row>
    <row r="19" spans="1:22" s="7" customFormat="1" ht="18.649999999999999" hidden="1" customHeight="1">
      <c r="A19" s="103" t="s">
        <v>41</v>
      </c>
      <c r="B19" s="104"/>
      <c r="C19" s="58"/>
      <c r="D19" s="43"/>
      <c r="E19" s="43"/>
      <c r="F19" s="59"/>
      <c r="G19" s="43"/>
      <c r="H19" s="60"/>
      <c r="I19" s="43"/>
      <c r="J19" s="43"/>
      <c r="K19" s="43"/>
      <c r="L19" s="43"/>
      <c r="M19" s="43"/>
      <c r="N19" s="43"/>
      <c r="O19" s="43"/>
      <c r="P19" s="61"/>
      <c r="Q19" s="61"/>
      <c r="R19" s="60"/>
      <c r="S19" s="60"/>
      <c r="T19" s="60"/>
      <c r="U19" s="60"/>
      <c r="V19" s="60"/>
    </row>
    <row r="20" spans="1:22" s="7" customFormat="1" ht="17.55" hidden="1" customHeight="1">
      <c r="A20" s="103" t="s">
        <v>42</v>
      </c>
      <c r="B20" s="104"/>
      <c r="C20" s="58"/>
      <c r="D20" s="43"/>
      <c r="E20" s="43"/>
      <c r="F20" s="59"/>
      <c r="G20" s="43"/>
      <c r="H20" s="60"/>
      <c r="I20" s="43"/>
      <c r="J20" s="43"/>
      <c r="K20" s="43"/>
      <c r="L20" s="43"/>
      <c r="M20" s="43"/>
      <c r="N20" s="43"/>
      <c r="O20" s="43"/>
      <c r="P20" s="61"/>
      <c r="Q20" s="61"/>
      <c r="R20" s="60"/>
      <c r="S20" s="60"/>
      <c r="T20" s="60"/>
      <c r="U20" s="60"/>
      <c r="V20" s="60"/>
    </row>
    <row r="21" spans="1:22" s="7" customFormat="1" ht="11.8" hidden="1" customHeight="1">
      <c r="A21" s="103" t="s">
        <v>43</v>
      </c>
      <c r="B21" s="104"/>
      <c r="C21" s="58"/>
      <c r="D21" s="43"/>
      <c r="E21" s="43"/>
      <c r="F21" s="59"/>
      <c r="G21" s="43"/>
      <c r="H21" s="60"/>
      <c r="I21" s="43"/>
      <c r="J21" s="43"/>
      <c r="K21" s="43"/>
      <c r="L21" s="43"/>
      <c r="M21" s="43"/>
      <c r="N21" s="43"/>
      <c r="O21" s="43"/>
      <c r="P21" s="61"/>
      <c r="Q21" s="61"/>
      <c r="R21" s="60"/>
      <c r="S21" s="60"/>
      <c r="T21" s="60"/>
      <c r="U21" s="60"/>
      <c r="V21" s="60"/>
    </row>
    <row r="22" spans="1:22" s="7" customFormat="1" ht="13.1" hidden="1" customHeight="1">
      <c r="A22" s="103" t="s">
        <v>44</v>
      </c>
      <c r="B22" s="104"/>
      <c r="C22" s="58"/>
      <c r="D22" s="43"/>
      <c r="E22" s="43"/>
      <c r="F22" s="59"/>
      <c r="G22" s="43"/>
      <c r="H22" s="60"/>
      <c r="I22" s="43"/>
      <c r="J22" s="43"/>
      <c r="K22" s="43"/>
      <c r="L22" s="43"/>
      <c r="M22" s="43"/>
      <c r="N22" s="43"/>
      <c r="O22" s="43"/>
      <c r="P22" s="61"/>
      <c r="Q22" s="61"/>
      <c r="R22" s="60"/>
      <c r="S22" s="60"/>
      <c r="T22" s="60"/>
      <c r="U22" s="60"/>
      <c r="V22" s="60"/>
    </row>
    <row r="23" spans="1:22" s="7" customFormat="1" ht="24.9" customHeight="1">
      <c r="A23" s="99" t="s">
        <v>35</v>
      </c>
      <c r="B23" s="99"/>
      <c r="C23" s="99"/>
      <c r="D23" s="21" t="e">
        <f>SUM(#REF!)</f>
        <v>#REF!</v>
      </c>
      <c r="E23" s="21" t="e">
        <f>SUM(#REF!)</f>
        <v>#REF!</v>
      </c>
      <c r="F23" s="21" t="e">
        <f>SUM(#REF!)</f>
        <v>#REF!</v>
      </c>
      <c r="G23" s="21" t="e">
        <f>SUM(#REF!)</f>
        <v>#REF!</v>
      </c>
      <c r="H23" s="17">
        <f>H18</f>
        <v>310548</v>
      </c>
      <c r="I23" s="17">
        <f t="shared" ref="I23:Q23" si="0">I18</f>
        <v>0</v>
      </c>
      <c r="J23" s="17">
        <f t="shared" si="0"/>
        <v>0</v>
      </c>
      <c r="K23" s="17">
        <f t="shared" si="0"/>
        <v>0</v>
      </c>
      <c r="L23" s="17">
        <f t="shared" si="0"/>
        <v>0</v>
      </c>
      <c r="M23" s="17">
        <f t="shared" si="0"/>
        <v>0</v>
      </c>
      <c r="N23" s="17">
        <f t="shared" si="0"/>
        <v>0</v>
      </c>
      <c r="O23" s="17">
        <f t="shared" si="0"/>
        <v>0</v>
      </c>
      <c r="P23" s="17">
        <f t="shared" si="0"/>
        <v>507.19</v>
      </c>
      <c r="Q23" s="17">
        <f t="shared" si="0"/>
        <v>0</v>
      </c>
      <c r="R23" s="28" t="e">
        <f>SUM(#REF!)</f>
        <v>#REF!</v>
      </c>
      <c r="S23" s="28" t="e">
        <f>SUM(#REF!)</f>
        <v>#REF!</v>
      </c>
      <c r="T23" s="28" t="e">
        <f>SUM(#REF!)</f>
        <v>#REF!</v>
      </c>
      <c r="U23" s="28" t="e">
        <f>SUM(#REF!)</f>
        <v>#REF!</v>
      </c>
      <c r="V23" s="28" t="e">
        <f>SUM(#REF!)</f>
        <v>#REF!</v>
      </c>
    </row>
    <row r="24" spans="1:22" s="7" customFormat="1" ht="28.5" customHeight="1">
      <c r="A24" s="105" t="s">
        <v>16</v>
      </c>
      <c r="B24" s="105"/>
      <c r="C24" s="105"/>
      <c r="D24" s="20" t="e">
        <f>D23+#REF!</f>
        <v>#REF!</v>
      </c>
      <c r="E24" s="20" t="e">
        <f>E23+#REF!</f>
        <v>#REF!</v>
      </c>
      <c r="F24" s="20" t="e">
        <f>F23+#REF!</f>
        <v>#REF!</v>
      </c>
      <c r="G24" s="20" t="e">
        <f>G23+#REF!</f>
        <v>#REF!</v>
      </c>
      <c r="H24" s="51">
        <f>H23</f>
        <v>310548</v>
      </c>
      <c r="I24" s="51">
        <f t="shared" ref="I24:Q24" si="1">I23</f>
        <v>0</v>
      </c>
      <c r="J24" s="51">
        <f t="shared" si="1"/>
        <v>0</v>
      </c>
      <c r="K24" s="51">
        <f t="shared" si="1"/>
        <v>0</v>
      </c>
      <c r="L24" s="51">
        <f t="shared" si="1"/>
        <v>0</v>
      </c>
      <c r="M24" s="51">
        <f t="shared" si="1"/>
        <v>0</v>
      </c>
      <c r="N24" s="51">
        <f t="shared" si="1"/>
        <v>0</v>
      </c>
      <c r="O24" s="51">
        <f t="shared" si="1"/>
        <v>0</v>
      </c>
      <c r="P24" s="51">
        <f t="shared" si="1"/>
        <v>507.19</v>
      </c>
      <c r="Q24" s="51">
        <f t="shared" si="1"/>
        <v>0</v>
      </c>
      <c r="R24" s="20" t="e">
        <f>R23+#REF!</f>
        <v>#REF!</v>
      </c>
      <c r="S24" s="20" t="e">
        <f>S23+#REF!</f>
        <v>#REF!</v>
      </c>
      <c r="T24" s="20" t="e">
        <f>T23+#REF!</f>
        <v>#REF!</v>
      </c>
      <c r="U24" s="20" t="e">
        <f>U23+#REF!</f>
        <v>#REF!</v>
      </c>
      <c r="V24" s="20" t="e">
        <f>V23+#REF!</f>
        <v>#REF!</v>
      </c>
    </row>
    <row r="25" spans="1:22" s="7" customFormat="1" ht="39.799999999999997" hidden="1" customHeight="1">
      <c r="A25" s="101" t="s">
        <v>26</v>
      </c>
      <c r="B25" s="101"/>
      <c r="C25" s="101"/>
      <c r="D25" s="20"/>
      <c r="E25" s="20"/>
      <c r="F25" s="20"/>
      <c r="G25" s="20"/>
      <c r="H25" s="30"/>
      <c r="I25" s="44"/>
      <c r="J25" s="44"/>
      <c r="K25" s="44"/>
      <c r="L25" s="44"/>
      <c r="M25" s="44"/>
      <c r="N25" s="20"/>
      <c r="O25" s="20"/>
      <c r="P25" s="20"/>
      <c r="Q25" s="20"/>
      <c r="R25" s="15"/>
      <c r="S25" s="15"/>
      <c r="T25" s="15"/>
      <c r="U25" s="15"/>
      <c r="V25" s="15"/>
    </row>
    <row r="26" spans="1:22" s="7" customFormat="1" ht="18.649999999999999" customHeight="1">
      <c r="A26" s="102" t="s">
        <v>27</v>
      </c>
      <c r="B26" s="102"/>
      <c r="C26" s="102"/>
      <c r="D26" s="20"/>
      <c r="E26" s="20"/>
      <c r="F26" s="20"/>
      <c r="G26" s="20"/>
      <c r="H26" s="20"/>
      <c r="I26" s="44"/>
      <c r="J26" s="44"/>
      <c r="K26" s="44"/>
      <c r="L26" s="44"/>
      <c r="M26" s="44"/>
      <c r="N26" s="20"/>
      <c r="O26" s="20"/>
      <c r="P26" s="20"/>
      <c r="Q26" s="20"/>
      <c r="R26" s="15"/>
      <c r="S26" s="15"/>
      <c r="T26" s="15"/>
      <c r="U26" s="15"/>
      <c r="V26" s="15"/>
    </row>
    <row r="27" spans="1:22" s="7" customFormat="1" ht="24.9" customHeight="1">
      <c r="A27" s="15"/>
      <c r="B27" s="15" t="s">
        <v>38</v>
      </c>
      <c r="C27" s="14"/>
      <c r="D27" s="14"/>
      <c r="E27" s="8"/>
      <c r="F27" s="16"/>
      <c r="G27" s="8"/>
      <c r="H27" s="17">
        <f>H24*0.2</f>
        <v>62109.599999999999</v>
      </c>
      <c r="I27" s="43"/>
      <c r="J27" s="43"/>
      <c r="K27" s="43"/>
      <c r="L27" s="43"/>
      <c r="M27" s="43"/>
      <c r="N27" s="8"/>
      <c r="O27" s="8"/>
      <c r="P27" s="8"/>
      <c r="Q27" s="8"/>
      <c r="R27" s="15"/>
      <c r="S27" s="15"/>
      <c r="T27" s="15"/>
      <c r="U27" s="15"/>
      <c r="V27" s="15"/>
    </row>
    <row r="28" spans="1:22" s="7" customFormat="1" ht="13.75" customHeight="1">
      <c r="A28" s="15"/>
      <c r="B28" s="15" t="s">
        <v>2</v>
      </c>
      <c r="C28" s="14"/>
      <c r="D28" s="14"/>
      <c r="E28" s="8"/>
      <c r="F28" s="16"/>
      <c r="G28" s="8"/>
      <c r="H28" s="17">
        <f>H24+H27</f>
        <v>372657.6</v>
      </c>
      <c r="I28" s="43"/>
      <c r="J28" s="43"/>
      <c r="K28" s="43"/>
      <c r="L28" s="43"/>
      <c r="M28" s="43"/>
      <c r="N28" s="8"/>
      <c r="O28" s="8"/>
      <c r="P28" s="8"/>
      <c r="Q28" s="8"/>
      <c r="R28" s="15"/>
      <c r="S28" s="15"/>
      <c r="T28" s="15"/>
      <c r="U28" s="15"/>
      <c r="V28" s="15"/>
    </row>
    <row r="29" spans="1:22" ht="15.05" hidden="1">
      <c r="A29" s="100" t="s">
        <v>17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5"/>
      <c r="S29" s="15"/>
      <c r="T29" s="15"/>
      <c r="U29" s="15"/>
      <c r="V29" s="15"/>
    </row>
    <row r="30" spans="1:22" ht="14.9" hidden="1" customHeight="1">
      <c r="A30" s="36" t="s">
        <v>10</v>
      </c>
      <c r="B30" s="101" t="s">
        <v>11</v>
      </c>
      <c r="C30" s="101"/>
      <c r="D30" s="18"/>
      <c r="E30" s="13"/>
      <c r="F30" s="19"/>
      <c r="G30" s="13"/>
      <c r="H30" s="12" t="e">
        <f>#REF!</f>
        <v>#REF!</v>
      </c>
      <c r="I30" s="13"/>
      <c r="J30" s="13"/>
      <c r="K30" s="13"/>
      <c r="L30" s="13"/>
      <c r="M30" s="13"/>
      <c r="N30" s="13"/>
      <c r="O30" s="13"/>
      <c r="P30" s="13"/>
      <c r="Q30" s="13"/>
      <c r="R30" s="15"/>
      <c r="S30" s="15"/>
      <c r="T30" s="15"/>
      <c r="U30" s="15"/>
      <c r="V30" s="15"/>
    </row>
    <row r="31" spans="1:22" ht="13.75" hidden="1" customHeight="1">
      <c r="A31" s="98" t="s">
        <v>5</v>
      </c>
      <c r="B31" s="98"/>
      <c r="C31" s="98"/>
      <c r="D31" s="98"/>
      <c r="E31" s="98"/>
      <c r="F31" s="98"/>
      <c r="G31" s="11"/>
      <c r="H31" s="12" t="e">
        <f>E24*6.21+16</f>
        <v>#REF!</v>
      </c>
      <c r="I31" s="13"/>
      <c r="J31" s="13"/>
      <c r="K31" s="13"/>
      <c r="L31" s="13"/>
      <c r="M31" s="13"/>
      <c r="N31" s="13"/>
      <c r="O31" s="13"/>
      <c r="P31" s="13"/>
      <c r="Q31" s="13"/>
      <c r="R31" s="15"/>
      <c r="S31" s="15"/>
      <c r="T31" s="15"/>
      <c r="U31" s="15"/>
      <c r="V31" s="15"/>
    </row>
    <row r="32" spans="1:22" ht="13.75" hidden="1" customHeight="1">
      <c r="A32" s="98" t="s">
        <v>12</v>
      </c>
      <c r="B32" s="98"/>
      <c r="C32" s="98"/>
      <c r="D32" s="98"/>
      <c r="E32" s="98"/>
      <c r="F32" s="98"/>
      <c r="G32" s="11"/>
      <c r="H32" s="12" t="e">
        <f>F24*5.19+1</f>
        <v>#REF!</v>
      </c>
      <c r="I32" s="13"/>
      <c r="J32" s="13"/>
      <c r="K32" s="13"/>
      <c r="L32" s="13"/>
      <c r="M32" s="13"/>
      <c r="N32" s="13"/>
      <c r="O32" s="13"/>
      <c r="P32" s="13"/>
      <c r="Q32" s="13"/>
      <c r="R32" s="15"/>
      <c r="S32" s="15"/>
      <c r="T32" s="15"/>
      <c r="U32" s="15"/>
      <c r="V32" s="15"/>
    </row>
    <row r="33" spans="1:22" ht="18" hidden="1" customHeight="1">
      <c r="A33" s="15"/>
      <c r="B33" s="18" t="s">
        <v>29</v>
      </c>
      <c r="C33" s="22"/>
      <c r="D33" s="22" t="e">
        <f>D24</f>
        <v>#REF!</v>
      </c>
      <c r="E33" s="22"/>
      <c r="F33" s="23"/>
      <c r="G33" s="22"/>
      <c r="H33" s="22" t="e">
        <f>H24+H31+H32</f>
        <v>#REF!</v>
      </c>
      <c r="I33" s="22"/>
      <c r="J33" s="22"/>
      <c r="K33" s="22"/>
      <c r="L33" s="22"/>
      <c r="M33" s="22"/>
      <c r="N33" s="22"/>
      <c r="O33" s="22"/>
      <c r="P33" s="22"/>
      <c r="Q33" s="22"/>
      <c r="R33" s="29"/>
      <c r="S33" s="29"/>
      <c r="T33" s="29"/>
      <c r="U33" s="29"/>
      <c r="V33" s="29"/>
    </row>
    <row r="34" spans="1:22" s="6" customFormat="1">
      <c r="A34" s="94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3"/>
      <c r="S34" s="3"/>
      <c r="T34" s="3"/>
      <c r="U34" s="3"/>
      <c r="V34" s="3"/>
    </row>
    <row r="35" spans="1:22" s="24" customFormat="1" ht="22.1" customHeight="1">
      <c r="B35" s="9" t="s">
        <v>36</v>
      </c>
      <c r="C35" s="25"/>
      <c r="D35" s="45"/>
      <c r="E35" s="25"/>
      <c r="F35" s="93" t="s">
        <v>21</v>
      </c>
      <c r="G35" s="93"/>
      <c r="H35" s="38"/>
      <c r="I35" s="48" t="s">
        <v>37</v>
      </c>
      <c r="J35" s="10"/>
      <c r="K35" s="10"/>
      <c r="L35" s="10"/>
      <c r="M35" s="10"/>
      <c r="N35" s="10"/>
      <c r="O35" s="10"/>
      <c r="P35" s="10"/>
      <c r="Q35" s="10"/>
      <c r="R35" s="3"/>
      <c r="S35" s="3"/>
      <c r="T35" s="3"/>
      <c r="U35" s="3"/>
      <c r="V35" s="3"/>
    </row>
    <row r="36" spans="1:22" s="24" customFormat="1" ht="15.05">
      <c r="B36" s="9"/>
      <c r="C36" s="10"/>
      <c r="D36" s="10"/>
      <c r="E36" s="37"/>
      <c r="F36" s="10"/>
      <c r="G36" s="27"/>
      <c r="H36" s="26"/>
      <c r="I36" s="10"/>
      <c r="J36" s="10"/>
      <c r="K36" s="10"/>
      <c r="L36" s="10"/>
      <c r="M36" s="10"/>
      <c r="N36" s="10"/>
      <c r="O36" s="10"/>
      <c r="P36" s="10"/>
      <c r="Q36" s="10"/>
      <c r="R36" s="3"/>
      <c r="S36" s="3"/>
      <c r="T36" s="3"/>
      <c r="U36" s="3"/>
      <c r="V36" s="3"/>
    </row>
    <row r="37" spans="1:22" s="24" customFormat="1" ht="15.05">
      <c r="B37" s="9" t="s">
        <v>45</v>
      </c>
      <c r="C37" s="25"/>
      <c r="D37" s="35"/>
      <c r="E37" s="25"/>
      <c r="F37" s="35"/>
      <c r="G37" s="39"/>
      <c r="H37" s="39"/>
      <c r="I37" s="52" t="s">
        <v>50</v>
      </c>
      <c r="J37" s="10"/>
      <c r="K37" s="10"/>
      <c r="L37" s="10"/>
      <c r="M37" s="10"/>
      <c r="N37" s="10"/>
      <c r="O37" s="10"/>
      <c r="P37" s="10"/>
      <c r="Q37" s="10"/>
      <c r="R37" s="3"/>
      <c r="S37" s="3"/>
      <c r="T37" s="3"/>
      <c r="U37" s="3"/>
      <c r="V37" s="3"/>
    </row>
    <row r="38" spans="1:22">
      <c r="C38" s="49"/>
      <c r="D38" s="49"/>
      <c r="E38" s="49"/>
      <c r="F38" s="50"/>
      <c r="G38" s="49"/>
      <c r="H38" s="49"/>
      <c r="I38" s="49"/>
      <c r="J38" s="1"/>
      <c r="K38" s="1"/>
      <c r="L38" s="1"/>
      <c r="M38" s="1"/>
      <c r="N38" s="1"/>
      <c r="O38" s="1"/>
      <c r="P38" s="1"/>
      <c r="Q38" s="1"/>
    </row>
    <row r="39" spans="1:22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22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22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22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 t="s">
        <v>40</v>
      </c>
      <c r="O43" s="1"/>
      <c r="P43" s="1"/>
      <c r="Q43" s="1"/>
    </row>
    <row r="44" spans="1:22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</sheetData>
  <mergeCells count="34">
    <mergeCell ref="A13:B13"/>
    <mergeCell ref="A20:B20"/>
    <mergeCell ref="C14:C16"/>
    <mergeCell ref="A22:B22"/>
    <mergeCell ref="A7:U7"/>
    <mergeCell ref="A8:U8"/>
    <mergeCell ref="A9:P9"/>
    <mergeCell ref="I15:Q15"/>
    <mergeCell ref="D14:G14"/>
    <mergeCell ref="E15:G15"/>
    <mergeCell ref="B14:B16"/>
    <mergeCell ref="R14:V14"/>
    <mergeCell ref="R15:R16"/>
    <mergeCell ref="S15:V15"/>
    <mergeCell ref="A12:B12"/>
    <mergeCell ref="C12:D12"/>
    <mergeCell ref="A11:B11"/>
    <mergeCell ref="C11:Q11"/>
    <mergeCell ref="F35:G35"/>
    <mergeCell ref="A34:Q34"/>
    <mergeCell ref="D15:D16"/>
    <mergeCell ref="H15:H16"/>
    <mergeCell ref="H14:Q14"/>
    <mergeCell ref="A14:A16"/>
    <mergeCell ref="A31:F31"/>
    <mergeCell ref="A23:C23"/>
    <mergeCell ref="A32:F32"/>
    <mergeCell ref="A29:Q29"/>
    <mergeCell ref="B30:C30"/>
    <mergeCell ref="A26:C26"/>
    <mergeCell ref="A19:B19"/>
    <mergeCell ref="A25:C25"/>
    <mergeCell ref="A24:C24"/>
    <mergeCell ref="A21:B21"/>
  </mergeCells>
  <pageMargins left="0.39370078740157483" right="0.39370078740157483" top="0.11811023622047245" bottom="7.874015748031496E-2" header="0.31496062992125984" footer="0.31496062992125984"/>
  <pageSetup paperSize="9" scale="77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2024-02-20T03:37:46Z</dcterms:modified>
</cp:coreProperties>
</file>